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 activeTab="1"/>
  </bookViews>
  <sheets>
    <sheet name="Sheet1" sheetId="1" r:id="rId1"/>
    <sheet name="YE (draft)" sheetId="2" r:id="rId2"/>
  </sheets>
  <definedNames>
    <definedName name="_xlnm.Print_Area" localSheetId="0">Sheet1!$A$1:$E$28</definedName>
    <definedName name="_xlnm.Print_Area" localSheetId="1">'YE (draft)'!$A$1:$G$43</definedName>
  </definedNames>
  <calcPr calcId="125725"/>
</workbook>
</file>

<file path=xl/calcChain.xml><?xml version="1.0" encoding="utf-8"?>
<calcChain xmlns="http://schemas.openxmlformats.org/spreadsheetml/2006/main">
  <c r="F43" i="2"/>
  <c r="B39"/>
  <c r="F39" s="1"/>
  <c r="G37"/>
  <c r="F37"/>
  <c r="B42" s="1"/>
  <c r="C37"/>
  <c r="B37"/>
  <c r="B41" s="1"/>
  <c r="B43" s="1"/>
  <c r="F25"/>
  <c r="F30" s="1"/>
  <c r="L22"/>
  <c r="F21"/>
  <c r="B19"/>
  <c r="B23" s="1"/>
  <c r="C17"/>
  <c r="C15"/>
  <c r="C13"/>
  <c r="C19" s="1"/>
  <c r="G11"/>
  <c r="G9"/>
  <c r="G8"/>
  <c r="G7"/>
  <c r="G19" s="1"/>
  <c r="F7"/>
  <c r="F19" s="1"/>
  <c r="B24" s="1"/>
  <c r="B30" i="1"/>
  <c r="E22"/>
  <c r="B10"/>
  <c r="B22" s="1"/>
  <c r="B28" s="1"/>
  <c r="B25" i="2" l="1"/>
  <c r="B30" s="1"/>
  <c r="H10" i="1"/>
  <c r="H11" s="1"/>
  <c r="E23"/>
  <c r="E28" s="1"/>
</calcChain>
</file>

<file path=xl/sharedStrings.xml><?xml version="1.0" encoding="utf-8"?>
<sst xmlns="http://schemas.openxmlformats.org/spreadsheetml/2006/main" count="94" uniqueCount="71">
  <si>
    <t>SUMMARY OF REPPS with BASTWICK PARISH COUNCIL ACCOUNTS</t>
  </si>
  <si>
    <t>Year Ending 31st March 2017</t>
  </si>
  <si>
    <t>RECEIPTS</t>
  </si>
  <si>
    <t>PAYMENTS</t>
  </si>
  <si>
    <t>Precept</t>
  </si>
  <si>
    <t>Clerk's salary</t>
  </si>
  <si>
    <t>NCAPTC &amp; NRCC Subscriptions</t>
  </si>
  <si>
    <t>Office Expenses</t>
  </si>
  <si>
    <t>Recycling</t>
  </si>
  <si>
    <t>Grass Cutting</t>
  </si>
  <si>
    <t>Allotments</t>
  </si>
  <si>
    <t>HMRC</t>
  </si>
  <si>
    <t>Interest</t>
  </si>
  <si>
    <t>Hall Hire</t>
  </si>
  <si>
    <t>Alltoment Rents</t>
  </si>
  <si>
    <t>Audit Fees</t>
  </si>
  <si>
    <t>VAT refund</t>
  </si>
  <si>
    <t>NCAPTC &amp; NRC Subscriptions &amp; Training</t>
  </si>
  <si>
    <t>Insurance</t>
  </si>
  <si>
    <t>Fuel Allotment Charity</t>
  </si>
  <si>
    <t>VAT</t>
  </si>
  <si>
    <t>Purchase of Bin</t>
  </si>
  <si>
    <t>Poppy Wreath</t>
  </si>
  <si>
    <t>Miscellaneous</t>
  </si>
  <si>
    <t>TOTAL RECEIPTS</t>
  </si>
  <si>
    <t>TOTAL PAYMENTS</t>
  </si>
  <si>
    <t>Totals b/f as at 1/4/16:</t>
  </si>
  <si>
    <t>Totals C/f as at 31/3/17:</t>
  </si>
  <si>
    <t>Current account</t>
  </si>
  <si>
    <t>Deposit Account</t>
  </si>
  <si>
    <t>TOTAL</t>
  </si>
  <si>
    <t>REPPS WITH BASTWICK PARISH COUNCIL</t>
  </si>
  <si>
    <t>INCOME AND EXPENDITURE REPORT</t>
  </si>
  <si>
    <t>AS AT 31.3.17</t>
  </si>
  <si>
    <t>MONTH</t>
  </si>
  <si>
    <t>YEAR TO DATE</t>
  </si>
  <si>
    <t>GROUND MAINTENANCE</t>
  </si>
  <si>
    <t>INCOME</t>
  </si>
  <si>
    <t>EXPENDITURE</t>
  </si>
  <si>
    <t>PRECEPT</t>
  </si>
  <si>
    <t>CLERKS SALARY/TAX</t>
  </si>
  <si>
    <t>CCF</t>
  </si>
  <si>
    <t>STATY/POST/PHONE ETC</t>
  </si>
  <si>
    <t>TRAINING BURSARY</t>
  </si>
  <si>
    <t>GRASS CUTTING</t>
  </si>
  <si>
    <t>BANK INTEREST</t>
  </si>
  <si>
    <t>ALLOTMENTS</t>
  </si>
  <si>
    <t>HMRC VAT</t>
  </si>
  <si>
    <t>RECYCLING</t>
  </si>
  <si>
    <t>HMRC PAYE REFUND</t>
  </si>
  <si>
    <t>HALL HIRE</t>
  </si>
  <si>
    <t>GLASS &amp; MISC</t>
  </si>
  <si>
    <t>AUDIT &amp; INSURANCE</t>
  </si>
  <si>
    <t>VILLAGE WORK &amp; RSID</t>
  </si>
  <si>
    <t>TRANSPARANCY FUNDING</t>
  </si>
  <si>
    <t>FUEL ALLOTMENT</t>
  </si>
  <si>
    <t>SECTION 137</t>
  </si>
  <si>
    <t>NCC/CIL</t>
  </si>
  <si>
    <t>HMRC/VAT</t>
  </si>
  <si>
    <t>PROF/SUBS/TRAINING</t>
  </si>
  <si>
    <t>VILLAGE WORK</t>
  </si>
  <si>
    <t>CASH BOOK</t>
  </si>
  <si>
    <t>AT 27.2.17</t>
  </si>
  <si>
    <t>BANK ACCOUNT</t>
  </si>
  <si>
    <t>BALANCE B/FWD</t>
  </si>
  <si>
    <t>CURRENT ACCOUNT</t>
  </si>
  <si>
    <t>Less unpresented chqs</t>
  </si>
  <si>
    <t>BALANCE</t>
  </si>
  <si>
    <t>SAVER ACCOUNT</t>
  </si>
  <si>
    <t>INTEREST</t>
  </si>
  <si>
    <t>BLANCE CD/FWD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</si>
</sst>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name val="Arial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7" fillId="0" borderId="0"/>
  </cellStyleXfs>
  <cellXfs count="4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4" fontId="0" fillId="0" borderId="0" xfId="0" applyNumberFormat="1"/>
    <xf numFmtId="4" fontId="2" fillId="0" borderId="0" xfId="0" applyNumberFormat="1" applyFont="1"/>
    <xf numFmtId="0" fontId="9" fillId="0" borderId="0" xfId="7" applyFont="1" applyAlignment="1">
      <alignment horizontal="center"/>
    </xf>
    <xf numFmtId="0" fontId="8" fillId="0" borderId="0" xfId="7"/>
    <xf numFmtId="0" fontId="10" fillId="0" borderId="0" xfId="7" applyFont="1" applyAlignment="1">
      <alignment horizontal="center"/>
    </xf>
    <xf numFmtId="0" fontId="10" fillId="0" borderId="0" xfId="7" applyFont="1" applyFill="1" applyAlignment="1">
      <alignment horizontal="center"/>
    </xf>
    <xf numFmtId="0" fontId="10" fillId="0" borderId="0" xfId="7" applyFont="1" applyAlignment="1">
      <alignment horizontal="center"/>
    </xf>
    <xf numFmtId="4" fontId="10" fillId="0" borderId="0" xfId="7" applyNumberFormat="1" applyFont="1" applyAlignment="1">
      <alignment horizontal="center"/>
    </xf>
    <xf numFmtId="0" fontId="8" fillId="0" borderId="0" xfId="7" applyAlignment="1">
      <alignment horizontal="center" vertical="center"/>
    </xf>
    <xf numFmtId="4" fontId="10" fillId="0" borderId="0" xfId="7" applyNumberFormat="1" applyFont="1" applyAlignment="1">
      <alignment horizontal="right" vertical="center"/>
    </xf>
    <xf numFmtId="4" fontId="10" fillId="0" borderId="0" xfId="7" applyNumberFormat="1" applyFont="1" applyAlignment="1">
      <alignment horizontal="right" vertical="center" wrapText="1"/>
    </xf>
    <xf numFmtId="4" fontId="10" fillId="0" borderId="0" xfId="7" applyNumberFormat="1" applyFont="1" applyAlignment="1">
      <alignment horizontal="center" vertical="center" wrapText="1"/>
    </xf>
    <xf numFmtId="4" fontId="8" fillId="0" borderId="0" xfId="7" applyNumberFormat="1" applyAlignment="1">
      <alignment horizontal="center" vertical="center"/>
    </xf>
    <xf numFmtId="4" fontId="8" fillId="0" borderId="0" xfId="7" applyNumberFormat="1"/>
    <xf numFmtId="0" fontId="11" fillId="0" borderId="0" xfId="7" applyFont="1"/>
    <xf numFmtId="4" fontId="11" fillId="0" borderId="0" xfId="7" applyNumberFormat="1" applyFont="1"/>
    <xf numFmtId="4" fontId="8" fillId="0" borderId="0" xfId="7" applyNumberFormat="1" applyFill="1"/>
    <xf numFmtId="0" fontId="8" fillId="0" borderId="0" xfId="7" applyFill="1"/>
    <xf numFmtId="2" fontId="8" fillId="0" borderId="0" xfId="7" applyNumberFormat="1" applyFill="1"/>
    <xf numFmtId="0" fontId="10" fillId="0" borderId="0" xfId="7" applyFont="1"/>
    <xf numFmtId="4" fontId="8" fillId="0" borderId="1" xfId="7" applyNumberFormat="1" applyBorder="1"/>
    <xf numFmtId="4" fontId="8" fillId="0" borderId="0" xfId="7" applyNumberFormat="1" applyBorder="1"/>
    <xf numFmtId="4" fontId="10" fillId="0" borderId="0" xfId="7" applyNumberFormat="1" applyFont="1"/>
    <xf numFmtId="16" fontId="8" fillId="0" borderId="0" xfId="7" applyNumberFormat="1"/>
    <xf numFmtId="4" fontId="11" fillId="0" borderId="1" xfId="7" applyNumberFormat="1" applyFont="1" applyBorder="1"/>
    <xf numFmtId="4" fontId="7" fillId="0" borderId="1" xfId="7" applyNumberFormat="1" applyFont="1" applyBorder="1"/>
    <xf numFmtId="49" fontId="7" fillId="0" borderId="0" xfId="7" applyNumberFormat="1" applyFont="1" applyAlignment="1">
      <alignment horizontal="right"/>
    </xf>
    <xf numFmtId="49" fontId="8" fillId="0" borderId="0" xfId="7" quotePrefix="1" applyNumberFormat="1" applyAlignment="1">
      <alignment horizontal="right"/>
    </xf>
    <xf numFmtId="2" fontId="8" fillId="0" borderId="0" xfId="7" applyNumberFormat="1"/>
    <xf numFmtId="4" fontId="11" fillId="0" borderId="0" xfId="7" applyNumberFormat="1" applyFont="1" applyBorder="1"/>
    <xf numFmtId="0" fontId="8" fillId="0" borderId="2" xfId="7" applyBorder="1"/>
    <xf numFmtId="4" fontId="8" fillId="0" borderId="2" xfId="7" applyNumberFormat="1" applyBorder="1"/>
    <xf numFmtId="0" fontId="12" fillId="0" borderId="0" xfId="7" applyFont="1" applyAlignment="1">
      <alignment horizontal="center"/>
    </xf>
    <xf numFmtId="0" fontId="12" fillId="0" borderId="0" xfId="7" applyFont="1" applyAlignment="1">
      <alignment horizontal="center"/>
    </xf>
    <xf numFmtId="0" fontId="7" fillId="0" borderId="0" xfId="7" applyFont="1"/>
    <xf numFmtId="4" fontId="7" fillId="0" borderId="0" xfId="7" applyNumberFormat="1" applyFont="1"/>
  </cellXfs>
  <cellStyles count="9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8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Normal="100" zoomScaleSheetLayoutView="100" workbookViewId="0">
      <selection activeCell="E30" sqref="E30"/>
    </sheetView>
  </sheetViews>
  <sheetFormatPr defaultRowHeight="15"/>
  <cols>
    <col min="1" max="1" width="28.140625" bestFit="1" customWidth="1"/>
    <col min="2" max="2" width="9.140625" bestFit="1" customWidth="1"/>
    <col min="3" max="3" width="6.140625" customWidth="1"/>
    <col min="4" max="4" width="36.7109375" bestFit="1" customWidth="1"/>
    <col min="5" max="5" width="9.140625" bestFit="1" customWidth="1"/>
    <col min="8" max="8" width="9.28515625" bestFit="1" customWidth="1"/>
  </cols>
  <sheetData>
    <row r="1" spans="1:8" ht="18.75">
      <c r="A1" s="1" t="s">
        <v>0</v>
      </c>
      <c r="B1" s="1"/>
      <c r="C1" s="1"/>
      <c r="D1" s="1"/>
      <c r="E1" s="1"/>
    </row>
    <row r="2" spans="1:8" ht="15.75">
      <c r="A2" s="2" t="s">
        <v>1</v>
      </c>
      <c r="B2" s="2"/>
      <c r="C2" s="2"/>
      <c r="D2" s="2"/>
      <c r="E2" s="2"/>
    </row>
    <row r="5" spans="1:8">
      <c r="A5" s="3" t="s">
        <v>2</v>
      </c>
      <c r="D5" s="3" t="s">
        <v>3</v>
      </c>
    </row>
    <row r="6" spans="1:8">
      <c r="A6" s="4"/>
      <c r="H6">
        <v>4210</v>
      </c>
    </row>
    <row r="7" spans="1:8">
      <c r="A7" t="s">
        <v>4</v>
      </c>
      <c r="B7" s="5">
        <v>8413</v>
      </c>
      <c r="D7" t="s">
        <v>5</v>
      </c>
      <c r="E7" s="5">
        <v>2276.13</v>
      </c>
      <c r="H7">
        <v>3444</v>
      </c>
    </row>
    <row r="8" spans="1:8">
      <c r="A8" t="s">
        <v>6</v>
      </c>
      <c r="B8" s="5">
        <v>650</v>
      </c>
      <c r="C8" s="5"/>
      <c r="D8" t="s">
        <v>7</v>
      </c>
      <c r="E8">
        <v>174.97</v>
      </c>
      <c r="H8">
        <v>8270</v>
      </c>
    </row>
    <row r="9" spans="1:8">
      <c r="A9" t="s">
        <v>8</v>
      </c>
      <c r="B9" s="5">
        <v>393.07</v>
      </c>
      <c r="D9" t="s">
        <v>9</v>
      </c>
      <c r="E9" s="5">
        <v>3601.44</v>
      </c>
      <c r="H9">
        <v>2276</v>
      </c>
    </row>
    <row r="10" spans="1:8">
      <c r="A10" t="s">
        <v>9</v>
      </c>
      <c r="B10" s="5">
        <f>75+381</f>
        <v>456</v>
      </c>
      <c r="D10" t="s">
        <v>10</v>
      </c>
      <c r="E10" s="5">
        <v>921.92</v>
      </c>
      <c r="H10" s="5">
        <f>ROUND(E22-H9,0)</f>
        <v>7100</v>
      </c>
    </row>
    <row r="11" spans="1:8">
      <c r="A11" t="s">
        <v>11</v>
      </c>
      <c r="B11" s="5">
        <v>104.92</v>
      </c>
      <c r="D11" t="s">
        <v>8</v>
      </c>
      <c r="E11" s="5">
        <v>85.2</v>
      </c>
      <c r="H11" s="5">
        <f>H6+H7+H8-H9-H10</f>
        <v>6548</v>
      </c>
    </row>
    <row r="12" spans="1:8">
      <c r="A12" t="s">
        <v>12</v>
      </c>
      <c r="B12">
        <v>0.36</v>
      </c>
      <c r="D12" t="s">
        <v>13</v>
      </c>
      <c r="E12" s="5">
        <v>210</v>
      </c>
    </row>
    <row r="13" spans="1:8">
      <c r="A13" t="s">
        <v>14</v>
      </c>
      <c r="B13" s="5">
        <v>1034.55</v>
      </c>
      <c r="D13" t="s">
        <v>15</v>
      </c>
      <c r="E13" s="5">
        <v>130</v>
      </c>
    </row>
    <row r="14" spans="1:8">
      <c r="A14" t="s">
        <v>16</v>
      </c>
      <c r="B14" s="5">
        <v>662.78</v>
      </c>
      <c r="D14" t="s">
        <v>17</v>
      </c>
      <c r="E14" s="5">
        <v>116.4</v>
      </c>
    </row>
    <row r="15" spans="1:8">
      <c r="B15" s="5"/>
      <c r="D15" t="s">
        <v>18</v>
      </c>
      <c r="E15" s="5">
        <v>273.75</v>
      </c>
    </row>
    <row r="16" spans="1:8">
      <c r="B16" s="5"/>
      <c r="D16" t="s">
        <v>19</v>
      </c>
      <c r="E16" s="5">
        <v>275</v>
      </c>
    </row>
    <row r="17" spans="1:7">
      <c r="B17" s="5"/>
      <c r="D17" t="s">
        <v>20</v>
      </c>
      <c r="E17" s="5">
        <v>834.6</v>
      </c>
    </row>
    <row r="18" spans="1:7">
      <c r="D18" t="s">
        <v>21</v>
      </c>
      <c r="E18" s="5">
        <v>360</v>
      </c>
    </row>
    <row r="19" spans="1:7">
      <c r="D19" t="s">
        <v>22</v>
      </c>
      <c r="E19" s="5">
        <v>17</v>
      </c>
    </row>
    <row r="20" spans="1:7">
      <c r="D20" t="s">
        <v>23</v>
      </c>
      <c r="E20" s="5">
        <v>100</v>
      </c>
    </row>
    <row r="22" spans="1:7">
      <c r="A22" s="4" t="s">
        <v>24</v>
      </c>
      <c r="B22" s="6">
        <f>SUM(B7:B21)</f>
        <v>11714.68</v>
      </c>
      <c r="C22" s="6"/>
      <c r="D22" s="4" t="s">
        <v>25</v>
      </c>
      <c r="E22" s="6">
        <f>SUM(E7:E21)</f>
        <v>9376.41</v>
      </c>
      <c r="F22" s="6"/>
      <c r="G22" s="5"/>
    </row>
    <row r="23" spans="1:7">
      <c r="B23" s="5"/>
      <c r="E23" s="5">
        <f>E22-9376.41</f>
        <v>0</v>
      </c>
    </row>
    <row r="24" spans="1:7">
      <c r="A24" t="s">
        <v>26</v>
      </c>
      <c r="D24" t="s">
        <v>27</v>
      </c>
    </row>
    <row r="25" spans="1:7">
      <c r="A25" t="s">
        <v>28</v>
      </c>
      <c r="B25" s="5">
        <v>3224.63</v>
      </c>
      <c r="D25" t="s">
        <v>28</v>
      </c>
      <c r="E25" s="5">
        <v>5562.54</v>
      </c>
    </row>
    <row r="26" spans="1:7">
      <c r="A26" t="s">
        <v>29</v>
      </c>
      <c r="B26" s="5">
        <v>985.44</v>
      </c>
      <c r="D26" t="s">
        <v>29</v>
      </c>
      <c r="E26" s="5">
        <v>985.8</v>
      </c>
      <c r="G26" s="5"/>
    </row>
    <row r="28" spans="1:7">
      <c r="A28" s="4" t="s">
        <v>30</v>
      </c>
      <c r="B28" s="6">
        <f>SUM(B22:B26)</f>
        <v>15924.750000000002</v>
      </c>
      <c r="C28" s="6"/>
      <c r="D28" s="4"/>
      <c r="E28" s="6">
        <f>SUM(E22:E27)</f>
        <v>15924.75</v>
      </c>
      <c r="G28" s="5"/>
    </row>
    <row r="30" spans="1:7">
      <c r="A30" s="4"/>
      <c r="B30" s="6">
        <f>SUM(B25:B26)</f>
        <v>4210.07</v>
      </c>
      <c r="C30" s="6"/>
      <c r="D30" s="4"/>
      <c r="E30" s="6"/>
    </row>
    <row r="32" spans="1:7">
      <c r="B32" s="5"/>
    </row>
    <row r="33" spans="1:5">
      <c r="B33" s="5"/>
      <c r="D33" s="4"/>
    </row>
    <row r="34" spans="1:5">
      <c r="B34" s="5"/>
    </row>
    <row r="35" spans="1:5">
      <c r="B35" s="5"/>
    </row>
    <row r="37" spans="1:5">
      <c r="A37" s="4"/>
      <c r="B37" s="6"/>
      <c r="C37" s="4"/>
      <c r="D37" s="4"/>
      <c r="E37" s="6"/>
    </row>
  </sheetData>
  <mergeCells count="2">
    <mergeCell ref="A1:E1"/>
    <mergeCell ref="A2:E2"/>
  </mergeCells>
  <pageMargins left="0.47" right="0.579999999999999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tabSelected="1" view="pageBreakPreview" zoomScaleNormal="100" zoomScaleSheetLayoutView="100" workbookViewId="0">
      <selection activeCell="F41" sqref="F41"/>
    </sheetView>
  </sheetViews>
  <sheetFormatPr defaultRowHeight="12.75"/>
  <cols>
    <col min="1" max="1" width="22" style="8" customWidth="1"/>
    <col min="2" max="2" width="10.5703125" style="18" customWidth="1"/>
    <col min="3" max="3" width="13.5703125" style="18" customWidth="1"/>
    <col min="4" max="4" width="3" style="18" customWidth="1"/>
    <col min="5" max="5" width="26.7109375" style="18" customWidth="1"/>
    <col min="6" max="6" width="11.28515625" style="18" customWidth="1"/>
    <col min="7" max="7" width="12.5703125" style="18" customWidth="1"/>
    <col min="8" max="8" width="4.85546875" style="8" customWidth="1"/>
    <col min="9" max="256" width="9.140625" style="8"/>
    <col min="257" max="257" width="22" style="8" customWidth="1"/>
    <col min="258" max="258" width="10.5703125" style="8" customWidth="1"/>
    <col min="259" max="259" width="13.5703125" style="8" customWidth="1"/>
    <col min="260" max="260" width="3" style="8" customWidth="1"/>
    <col min="261" max="261" width="26.7109375" style="8" customWidth="1"/>
    <col min="262" max="262" width="11.28515625" style="8" customWidth="1"/>
    <col min="263" max="263" width="12.5703125" style="8" customWidth="1"/>
    <col min="264" max="264" width="4.85546875" style="8" customWidth="1"/>
    <col min="265" max="512" width="9.140625" style="8"/>
    <col min="513" max="513" width="22" style="8" customWidth="1"/>
    <col min="514" max="514" width="10.5703125" style="8" customWidth="1"/>
    <col min="515" max="515" width="13.5703125" style="8" customWidth="1"/>
    <col min="516" max="516" width="3" style="8" customWidth="1"/>
    <col min="517" max="517" width="26.7109375" style="8" customWidth="1"/>
    <col min="518" max="518" width="11.28515625" style="8" customWidth="1"/>
    <col min="519" max="519" width="12.5703125" style="8" customWidth="1"/>
    <col min="520" max="520" width="4.85546875" style="8" customWidth="1"/>
    <col min="521" max="768" width="9.140625" style="8"/>
    <col min="769" max="769" width="22" style="8" customWidth="1"/>
    <col min="770" max="770" width="10.5703125" style="8" customWidth="1"/>
    <col min="771" max="771" width="13.5703125" style="8" customWidth="1"/>
    <col min="772" max="772" width="3" style="8" customWidth="1"/>
    <col min="773" max="773" width="26.7109375" style="8" customWidth="1"/>
    <col min="774" max="774" width="11.28515625" style="8" customWidth="1"/>
    <col min="775" max="775" width="12.5703125" style="8" customWidth="1"/>
    <col min="776" max="776" width="4.85546875" style="8" customWidth="1"/>
    <col min="777" max="1024" width="9.140625" style="8"/>
    <col min="1025" max="1025" width="22" style="8" customWidth="1"/>
    <col min="1026" max="1026" width="10.5703125" style="8" customWidth="1"/>
    <col min="1027" max="1027" width="13.5703125" style="8" customWidth="1"/>
    <col min="1028" max="1028" width="3" style="8" customWidth="1"/>
    <col min="1029" max="1029" width="26.7109375" style="8" customWidth="1"/>
    <col min="1030" max="1030" width="11.28515625" style="8" customWidth="1"/>
    <col min="1031" max="1031" width="12.5703125" style="8" customWidth="1"/>
    <col min="1032" max="1032" width="4.85546875" style="8" customWidth="1"/>
    <col min="1033" max="1280" width="9.140625" style="8"/>
    <col min="1281" max="1281" width="22" style="8" customWidth="1"/>
    <col min="1282" max="1282" width="10.5703125" style="8" customWidth="1"/>
    <col min="1283" max="1283" width="13.5703125" style="8" customWidth="1"/>
    <col min="1284" max="1284" width="3" style="8" customWidth="1"/>
    <col min="1285" max="1285" width="26.7109375" style="8" customWidth="1"/>
    <col min="1286" max="1286" width="11.28515625" style="8" customWidth="1"/>
    <col min="1287" max="1287" width="12.5703125" style="8" customWidth="1"/>
    <col min="1288" max="1288" width="4.85546875" style="8" customWidth="1"/>
    <col min="1289" max="1536" width="9.140625" style="8"/>
    <col min="1537" max="1537" width="22" style="8" customWidth="1"/>
    <col min="1538" max="1538" width="10.5703125" style="8" customWidth="1"/>
    <col min="1539" max="1539" width="13.5703125" style="8" customWidth="1"/>
    <col min="1540" max="1540" width="3" style="8" customWidth="1"/>
    <col min="1541" max="1541" width="26.7109375" style="8" customWidth="1"/>
    <col min="1542" max="1542" width="11.28515625" style="8" customWidth="1"/>
    <col min="1543" max="1543" width="12.5703125" style="8" customWidth="1"/>
    <col min="1544" max="1544" width="4.85546875" style="8" customWidth="1"/>
    <col min="1545" max="1792" width="9.140625" style="8"/>
    <col min="1793" max="1793" width="22" style="8" customWidth="1"/>
    <col min="1794" max="1794" width="10.5703125" style="8" customWidth="1"/>
    <col min="1795" max="1795" width="13.5703125" style="8" customWidth="1"/>
    <col min="1796" max="1796" width="3" style="8" customWidth="1"/>
    <col min="1797" max="1797" width="26.7109375" style="8" customWidth="1"/>
    <col min="1798" max="1798" width="11.28515625" style="8" customWidth="1"/>
    <col min="1799" max="1799" width="12.5703125" style="8" customWidth="1"/>
    <col min="1800" max="1800" width="4.85546875" style="8" customWidth="1"/>
    <col min="1801" max="2048" width="9.140625" style="8"/>
    <col min="2049" max="2049" width="22" style="8" customWidth="1"/>
    <col min="2050" max="2050" width="10.5703125" style="8" customWidth="1"/>
    <col min="2051" max="2051" width="13.5703125" style="8" customWidth="1"/>
    <col min="2052" max="2052" width="3" style="8" customWidth="1"/>
    <col min="2053" max="2053" width="26.7109375" style="8" customWidth="1"/>
    <col min="2054" max="2054" width="11.28515625" style="8" customWidth="1"/>
    <col min="2055" max="2055" width="12.5703125" style="8" customWidth="1"/>
    <col min="2056" max="2056" width="4.85546875" style="8" customWidth="1"/>
    <col min="2057" max="2304" width="9.140625" style="8"/>
    <col min="2305" max="2305" width="22" style="8" customWidth="1"/>
    <col min="2306" max="2306" width="10.5703125" style="8" customWidth="1"/>
    <col min="2307" max="2307" width="13.5703125" style="8" customWidth="1"/>
    <col min="2308" max="2308" width="3" style="8" customWidth="1"/>
    <col min="2309" max="2309" width="26.7109375" style="8" customWidth="1"/>
    <col min="2310" max="2310" width="11.28515625" style="8" customWidth="1"/>
    <col min="2311" max="2311" width="12.5703125" style="8" customWidth="1"/>
    <col min="2312" max="2312" width="4.85546875" style="8" customWidth="1"/>
    <col min="2313" max="2560" width="9.140625" style="8"/>
    <col min="2561" max="2561" width="22" style="8" customWidth="1"/>
    <col min="2562" max="2562" width="10.5703125" style="8" customWidth="1"/>
    <col min="2563" max="2563" width="13.5703125" style="8" customWidth="1"/>
    <col min="2564" max="2564" width="3" style="8" customWidth="1"/>
    <col min="2565" max="2565" width="26.7109375" style="8" customWidth="1"/>
    <col min="2566" max="2566" width="11.28515625" style="8" customWidth="1"/>
    <col min="2567" max="2567" width="12.5703125" style="8" customWidth="1"/>
    <col min="2568" max="2568" width="4.85546875" style="8" customWidth="1"/>
    <col min="2569" max="2816" width="9.140625" style="8"/>
    <col min="2817" max="2817" width="22" style="8" customWidth="1"/>
    <col min="2818" max="2818" width="10.5703125" style="8" customWidth="1"/>
    <col min="2819" max="2819" width="13.5703125" style="8" customWidth="1"/>
    <col min="2820" max="2820" width="3" style="8" customWidth="1"/>
    <col min="2821" max="2821" width="26.7109375" style="8" customWidth="1"/>
    <col min="2822" max="2822" width="11.28515625" style="8" customWidth="1"/>
    <col min="2823" max="2823" width="12.5703125" style="8" customWidth="1"/>
    <col min="2824" max="2824" width="4.85546875" style="8" customWidth="1"/>
    <col min="2825" max="3072" width="9.140625" style="8"/>
    <col min="3073" max="3073" width="22" style="8" customWidth="1"/>
    <col min="3074" max="3074" width="10.5703125" style="8" customWidth="1"/>
    <col min="3075" max="3075" width="13.5703125" style="8" customWidth="1"/>
    <col min="3076" max="3076" width="3" style="8" customWidth="1"/>
    <col min="3077" max="3077" width="26.7109375" style="8" customWidth="1"/>
    <col min="3078" max="3078" width="11.28515625" style="8" customWidth="1"/>
    <col min="3079" max="3079" width="12.5703125" style="8" customWidth="1"/>
    <col min="3080" max="3080" width="4.85546875" style="8" customWidth="1"/>
    <col min="3081" max="3328" width="9.140625" style="8"/>
    <col min="3329" max="3329" width="22" style="8" customWidth="1"/>
    <col min="3330" max="3330" width="10.5703125" style="8" customWidth="1"/>
    <col min="3331" max="3331" width="13.5703125" style="8" customWidth="1"/>
    <col min="3332" max="3332" width="3" style="8" customWidth="1"/>
    <col min="3333" max="3333" width="26.7109375" style="8" customWidth="1"/>
    <col min="3334" max="3334" width="11.28515625" style="8" customWidth="1"/>
    <col min="3335" max="3335" width="12.5703125" style="8" customWidth="1"/>
    <col min="3336" max="3336" width="4.85546875" style="8" customWidth="1"/>
    <col min="3337" max="3584" width="9.140625" style="8"/>
    <col min="3585" max="3585" width="22" style="8" customWidth="1"/>
    <col min="3586" max="3586" width="10.5703125" style="8" customWidth="1"/>
    <col min="3587" max="3587" width="13.5703125" style="8" customWidth="1"/>
    <col min="3588" max="3588" width="3" style="8" customWidth="1"/>
    <col min="3589" max="3589" width="26.7109375" style="8" customWidth="1"/>
    <col min="3590" max="3590" width="11.28515625" style="8" customWidth="1"/>
    <col min="3591" max="3591" width="12.5703125" style="8" customWidth="1"/>
    <col min="3592" max="3592" width="4.85546875" style="8" customWidth="1"/>
    <col min="3593" max="3840" width="9.140625" style="8"/>
    <col min="3841" max="3841" width="22" style="8" customWidth="1"/>
    <col min="3842" max="3842" width="10.5703125" style="8" customWidth="1"/>
    <col min="3843" max="3843" width="13.5703125" style="8" customWidth="1"/>
    <col min="3844" max="3844" width="3" style="8" customWidth="1"/>
    <col min="3845" max="3845" width="26.7109375" style="8" customWidth="1"/>
    <col min="3846" max="3846" width="11.28515625" style="8" customWidth="1"/>
    <col min="3847" max="3847" width="12.5703125" style="8" customWidth="1"/>
    <col min="3848" max="3848" width="4.85546875" style="8" customWidth="1"/>
    <col min="3849" max="4096" width="9.140625" style="8"/>
    <col min="4097" max="4097" width="22" style="8" customWidth="1"/>
    <col min="4098" max="4098" width="10.5703125" style="8" customWidth="1"/>
    <col min="4099" max="4099" width="13.5703125" style="8" customWidth="1"/>
    <col min="4100" max="4100" width="3" style="8" customWidth="1"/>
    <col min="4101" max="4101" width="26.7109375" style="8" customWidth="1"/>
    <col min="4102" max="4102" width="11.28515625" style="8" customWidth="1"/>
    <col min="4103" max="4103" width="12.5703125" style="8" customWidth="1"/>
    <col min="4104" max="4104" width="4.85546875" style="8" customWidth="1"/>
    <col min="4105" max="4352" width="9.140625" style="8"/>
    <col min="4353" max="4353" width="22" style="8" customWidth="1"/>
    <col min="4354" max="4354" width="10.5703125" style="8" customWidth="1"/>
    <col min="4355" max="4355" width="13.5703125" style="8" customWidth="1"/>
    <col min="4356" max="4356" width="3" style="8" customWidth="1"/>
    <col min="4357" max="4357" width="26.7109375" style="8" customWidth="1"/>
    <col min="4358" max="4358" width="11.28515625" style="8" customWidth="1"/>
    <col min="4359" max="4359" width="12.5703125" style="8" customWidth="1"/>
    <col min="4360" max="4360" width="4.85546875" style="8" customWidth="1"/>
    <col min="4361" max="4608" width="9.140625" style="8"/>
    <col min="4609" max="4609" width="22" style="8" customWidth="1"/>
    <col min="4610" max="4610" width="10.5703125" style="8" customWidth="1"/>
    <col min="4611" max="4611" width="13.5703125" style="8" customWidth="1"/>
    <col min="4612" max="4612" width="3" style="8" customWidth="1"/>
    <col min="4613" max="4613" width="26.7109375" style="8" customWidth="1"/>
    <col min="4614" max="4614" width="11.28515625" style="8" customWidth="1"/>
    <col min="4615" max="4615" width="12.5703125" style="8" customWidth="1"/>
    <col min="4616" max="4616" width="4.85546875" style="8" customWidth="1"/>
    <col min="4617" max="4864" width="9.140625" style="8"/>
    <col min="4865" max="4865" width="22" style="8" customWidth="1"/>
    <col min="4866" max="4866" width="10.5703125" style="8" customWidth="1"/>
    <col min="4867" max="4867" width="13.5703125" style="8" customWidth="1"/>
    <col min="4868" max="4868" width="3" style="8" customWidth="1"/>
    <col min="4869" max="4869" width="26.7109375" style="8" customWidth="1"/>
    <col min="4870" max="4870" width="11.28515625" style="8" customWidth="1"/>
    <col min="4871" max="4871" width="12.5703125" style="8" customWidth="1"/>
    <col min="4872" max="4872" width="4.85546875" style="8" customWidth="1"/>
    <col min="4873" max="5120" width="9.140625" style="8"/>
    <col min="5121" max="5121" width="22" style="8" customWidth="1"/>
    <col min="5122" max="5122" width="10.5703125" style="8" customWidth="1"/>
    <col min="5123" max="5123" width="13.5703125" style="8" customWidth="1"/>
    <col min="5124" max="5124" width="3" style="8" customWidth="1"/>
    <col min="5125" max="5125" width="26.7109375" style="8" customWidth="1"/>
    <col min="5126" max="5126" width="11.28515625" style="8" customWidth="1"/>
    <col min="5127" max="5127" width="12.5703125" style="8" customWidth="1"/>
    <col min="5128" max="5128" width="4.85546875" style="8" customWidth="1"/>
    <col min="5129" max="5376" width="9.140625" style="8"/>
    <col min="5377" max="5377" width="22" style="8" customWidth="1"/>
    <col min="5378" max="5378" width="10.5703125" style="8" customWidth="1"/>
    <col min="5379" max="5379" width="13.5703125" style="8" customWidth="1"/>
    <col min="5380" max="5380" width="3" style="8" customWidth="1"/>
    <col min="5381" max="5381" width="26.7109375" style="8" customWidth="1"/>
    <col min="5382" max="5382" width="11.28515625" style="8" customWidth="1"/>
    <col min="5383" max="5383" width="12.5703125" style="8" customWidth="1"/>
    <col min="5384" max="5384" width="4.85546875" style="8" customWidth="1"/>
    <col min="5385" max="5632" width="9.140625" style="8"/>
    <col min="5633" max="5633" width="22" style="8" customWidth="1"/>
    <col min="5634" max="5634" width="10.5703125" style="8" customWidth="1"/>
    <col min="5635" max="5635" width="13.5703125" style="8" customWidth="1"/>
    <col min="5636" max="5636" width="3" style="8" customWidth="1"/>
    <col min="5637" max="5637" width="26.7109375" style="8" customWidth="1"/>
    <col min="5638" max="5638" width="11.28515625" style="8" customWidth="1"/>
    <col min="5639" max="5639" width="12.5703125" style="8" customWidth="1"/>
    <col min="5640" max="5640" width="4.85546875" style="8" customWidth="1"/>
    <col min="5641" max="5888" width="9.140625" style="8"/>
    <col min="5889" max="5889" width="22" style="8" customWidth="1"/>
    <col min="5890" max="5890" width="10.5703125" style="8" customWidth="1"/>
    <col min="5891" max="5891" width="13.5703125" style="8" customWidth="1"/>
    <col min="5892" max="5892" width="3" style="8" customWidth="1"/>
    <col min="5893" max="5893" width="26.7109375" style="8" customWidth="1"/>
    <col min="5894" max="5894" width="11.28515625" style="8" customWidth="1"/>
    <col min="5895" max="5895" width="12.5703125" style="8" customWidth="1"/>
    <col min="5896" max="5896" width="4.85546875" style="8" customWidth="1"/>
    <col min="5897" max="6144" width="9.140625" style="8"/>
    <col min="6145" max="6145" width="22" style="8" customWidth="1"/>
    <col min="6146" max="6146" width="10.5703125" style="8" customWidth="1"/>
    <col min="6147" max="6147" width="13.5703125" style="8" customWidth="1"/>
    <col min="6148" max="6148" width="3" style="8" customWidth="1"/>
    <col min="6149" max="6149" width="26.7109375" style="8" customWidth="1"/>
    <col min="6150" max="6150" width="11.28515625" style="8" customWidth="1"/>
    <col min="6151" max="6151" width="12.5703125" style="8" customWidth="1"/>
    <col min="6152" max="6152" width="4.85546875" style="8" customWidth="1"/>
    <col min="6153" max="6400" width="9.140625" style="8"/>
    <col min="6401" max="6401" width="22" style="8" customWidth="1"/>
    <col min="6402" max="6402" width="10.5703125" style="8" customWidth="1"/>
    <col min="6403" max="6403" width="13.5703125" style="8" customWidth="1"/>
    <col min="6404" max="6404" width="3" style="8" customWidth="1"/>
    <col min="6405" max="6405" width="26.7109375" style="8" customWidth="1"/>
    <col min="6406" max="6406" width="11.28515625" style="8" customWidth="1"/>
    <col min="6407" max="6407" width="12.5703125" style="8" customWidth="1"/>
    <col min="6408" max="6408" width="4.85546875" style="8" customWidth="1"/>
    <col min="6409" max="6656" width="9.140625" style="8"/>
    <col min="6657" max="6657" width="22" style="8" customWidth="1"/>
    <col min="6658" max="6658" width="10.5703125" style="8" customWidth="1"/>
    <col min="6659" max="6659" width="13.5703125" style="8" customWidth="1"/>
    <col min="6660" max="6660" width="3" style="8" customWidth="1"/>
    <col min="6661" max="6661" width="26.7109375" style="8" customWidth="1"/>
    <col min="6662" max="6662" width="11.28515625" style="8" customWidth="1"/>
    <col min="6663" max="6663" width="12.5703125" style="8" customWidth="1"/>
    <col min="6664" max="6664" width="4.85546875" style="8" customWidth="1"/>
    <col min="6665" max="6912" width="9.140625" style="8"/>
    <col min="6913" max="6913" width="22" style="8" customWidth="1"/>
    <col min="6914" max="6914" width="10.5703125" style="8" customWidth="1"/>
    <col min="6915" max="6915" width="13.5703125" style="8" customWidth="1"/>
    <col min="6916" max="6916" width="3" style="8" customWidth="1"/>
    <col min="6917" max="6917" width="26.7109375" style="8" customWidth="1"/>
    <col min="6918" max="6918" width="11.28515625" style="8" customWidth="1"/>
    <col min="6919" max="6919" width="12.5703125" style="8" customWidth="1"/>
    <col min="6920" max="6920" width="4.85546875" style="8" customWidth="1"/>
    <col min="6921" max="7168" width="9.140625" style="8"/>
    <col min="7169" max="7169" width="22" style="8" customWidth="1"/>
    <col min="7170" max="7170" width="10.5703125" style="8" customWidth="1"/>
    <col min="7171" max="7171" width="13.5703125" style="8" customWidth="1"/>
    <col min="7172" max="7172" width="3" style="8" customWidth="1"/>
    <col min="7173" max="7173" width="26.7109375" style="8" customWidth="1"/>
    <col min="7174" max="7174" width="11.28515625" style="8" customWidth="1"/>
    <col min="7175" max="7175" width="12.5703125" style="8" customWidth="1"/>
    <col min="7176" max="7176" width="4.85546875" style="8" customWidth="1"/>
    <col min="7177" max="7424" width="9.140625" style="8"/>
    <col min="7425" max="7425" width="22" style="8" customWidth="1"/>
    <col min="7426" max="7426" width="10.5703125" style="8" customWidth="1"/>
    <col min="7427" max="7427" width="13.5703125" style="8" customWidth="1"/>
    <col min="7428" max="7428" width="3" style="8" customWidth="1"/>
    <col min="7429" max="7429" width="26.7109375" style="8" customWidth="1"/>
    <col min="7430" max="7430" width="11.28515625" style="8" customWidth="1"/>
    <col min="7431" max="7431" width="12.5703125" style="8" customWidth="1"/>
    <col min="7432" max="7432" width="4.85546875" style="8" customWidth="1"/>
    <col min="7433" max="7680" width="9.140625" style="8"/>
    <col min="7681" max="7681" width="22" style="8" customWidth="1"/>
    <col min="7682" max="7682" width="10.5703125" style="8" customWidth="1"/>
    <col min="7683" max="7683" width="13.5703125" style="8" customWidth="1"/>
    <col min="7684" max="7684" width="3" style="8" customWidth="1"/>
    <col min="7685" max="7685" width="26.7109375" style="8" customWidth="1"/>
    <col min="7686" max="7686" width="11.28515625" style="8" customWidth="1"/>
    <col min="7687" max="7687" width="12.5703125" style="8" customWidth="1"/>
    <col min="7688" max="7688" width="4.85546875" style="8" customWidth="1"/>
    <col min="7689" max="7936" width="9.140625" style="8"/>
    <col min="7937" max="7937" width="22" style="8" customWidth="1"/>
    <col min="7938" max="7938" width="10.5703125" style="8" customWidth="1"/>
    <col min="7939" max="7939" width="13.5703125" style="8" customWidth="1"/>
    <col min="7940" max="7940" width="3" style="8" customWidth="1"/>
    <col min="7941" max="7941" width="26.7109375" style="8" customWidth="1"/>
    <col min="7942" max="7942" width="11.28515625" style="8" customWidth="1"/>
    <col min="7943" max="7943" width="12.5703125" style="8" customWidth="1"/>
    <col min="7944" max="7944" width="4.85546875" style="8" customWidth="1"/>
    <col min="7945" max="8192" width="9.140625" style="8"/>
    <col min="8193" max="8193" width="22" style="8" customWidth="1"/>
    <col min="8194" max="8194" width="10.5703125" style="8" customWidth="1"/>
    <col min="8195" max="8195" width="13.5703125" style="8" customWidth="1"/>
    <col min="8196" max="8196" width="3" style="8" customWidth="1"/>
    <col min="8197" max="8197" width="26.7109375" style="8" customWidth="1"/>
    <col min="8198" max="8198" width="11.28515625" style="8" customWidth="1"/>
    <col min="8199" max="8199" width="12.5703125" style="8" customWidth="1"/>
    <col min="8200" max="8200" width="4.85546875" style="8" customWidth="1"/>
    <col min="8201" max="8448" width="9.140625" style="8"/>
    <col min="8449" max="8449" width="22" style="8" customWidth="1"/>
    <col min="8450" max="8450" width="10.5703125" style="8" customWidth="1"/>
    <col min="8451" max="8451" width="13.5703125" style="8" customWidth="1"/>
    <col min="8452" max="8452" width="3" style="8" customWidth="1"/>
    <col min="8453" max="8453" width="26.7109375" style="8" customWidth="1"/>
    <col min="8454" max="8454" width="11.28515625" style="8" customWidth="1"/>
    <col min="8455" max="8455" width="12.5703125" style="8" customWidth="1"/>
    <col min="8456" max="8456" width="4.85546875" style="8" customWidth="1"/>
    <col min="8457" max="8704" width="9.140625" style="8"/>
    <col min="8705" max="8705" width="22" style="8" customWidth="1"/>
    <col min="8706" max="8706" width="10.5703125" style="8" customWidth="1"/>
    <col min="8707" max="8707" width="13.5703125" style="8" customWidth="1"/>
    <col min="8708" max="8708" width="3" style="8" customWidth="1"/>
    <col min="8709" max="8709" width="26.7109375" style="8" customWidth="1"/>
    <col min="8710" max="8710" width="11.28515625" style="8" customWidth="1"/>
    <col min="8711" max="8711" width="12.5703125" style="8" customWidth="1"/>
    <col min="8712" max="8712" width="4.85546875" style="8" customWidth="1"/>
    <col min="8713" max="8960" width="9.140625" style="8"/>
    <col min="8961" max="8961" width="22" style="8" customWidth="1"/>
    <col min="8962" max="8962" width="10.5703125" style="8" customWidth="1"/>
    <col min="8963" max="8963" width="13.5703125" style="8" customWidth="1"/>
    <col min="8964" max="8964" width="3" style="8" customWidth="1"/>
    <col min="8965" max="8965" width="26.7109375" style="8" customWidth="1"/>
    <col min="8966" max="8966" width="11.28515625" style="8" customWidth="1"/>
    <col min="8967" max="8967" width="12.5703125" style="8" customWidth="1"/>
    <col min="8968" max="8968" width="4.85546875" style="8" customWidth="1"/>
    <col min="8969" max="9216" width="9.140625" style="8"/>
    <col min="9217" max="9217" width="22" style="8" customWidth="1"/>
    <col min="9218" max="9218" width="10.5703125" style="8" customWidth="1"/>
    <col min="9219" max="9219" width="13.5703125" style="8" customWidth="1"/>
    <col min="9220" max="9220" width="3" style="8" customWidth="1"/>
    <col min="9221" max="9221" width="26.7109375" style="8" customWidth="1"/>
    <col min="9222" max="9222" width="11.28515625" style="8" customWidth="1"/>
    <col min="9223" max="9223" width="12.5703125" style="8" customWidth="1"/>
    <col min="9224" max="9224" width="4.85546875" style="8" customWidth="1"/>
    <col min="9225" max="9472" width="9.140625" style="8"/>
    <col min="9473" max="9473" width="22" style="8" customWidth="1"/>
    <col min="9474" max="9474" width="10.5703125" style="8" customWidth="1"/>
    <col min="9475" max="9475" width="13.5703125" style="8" customWidth="1"/>
    <col min="9476" max="9476" width="3" style="8" customWidth="1"/>
    <col min="9477" max="9477" width="26.7109375" style="8" customWidth="1"/>
    <col min="9478" max="9478" width="11.28515625" style="8" customWidth="1"/>
    <col min="9479" max="9479" width="12.5703125" style="8" customWidth="1"/>
    <col min="9480" max="9480" width="4.85546875" style="8" customWidth="1"/>
    <col min="9481" max="9728" width="9.140625" style="8"/>
    <col min="9729" max="9729" width="22" style="8" customWidth="1"/>
    <col min="9730" max="9730" width="10.5703125" style="8" customWidth="1"/>
    <col min="9731" max="9731" width="13.5703125" style="8" customWidth="1"/>
    <col min="9732" max="9732" width="3" style="8" customWidth="1"/>
    <col min="9733" max="9733" width="26.7109375" style="8" customWidth="1"/>
    <col min="9734" max="9734" width="11.28515625" style="8" customWidth="1"/>
    <col min="9735" max="9735" width="12.5703125" style="8" customWidth="1"/>
    <col min="9736" max="9736" width="4.85546875" style="8" customWidth="1"/>
    <col min="9737" max="9984" width="9.140625" style="8"/>
    <col min="9985" max="9985" width="22" style="8" customWidth="1"/>
    <col min="9986" max="9986" width="10.5703125" style="8" customWidth="1"/>
    <col min="9987" max="9987" width="13.5703125" style="8" customWidth="1"/>
    <col min="9988" max="9988" width="3" style="8" customWidth="1"/>
    <col min="9989" max="9989" width="26.7109375" style="8" customWidth="1"/>
    <col min="9990" max="9990" width="11.28515625" style="8" customWidth="1"/>
    <col min="9991" max="9991" width="12.5703125" style="8" customWidth="1"/>
    <col min="9992" max="9992" width="4.85546875" style="8" customWidth="1"/>
    <col min="9993" max="10240" width="9.140625" style="8"/>
    <col min="10241" max="10241" width="22" style="8" customWidth="1"/>
    <col min="10242" max="10242" width="10.5703125" style="8" customWidth="1"/>
    <col min="10243" max="10243" width="13.5703125" style="8" customWidth="1"/>
    <col min="10244" max="10244" width="3" style="8" customWidth="1"/>
    <col min="10245" max="10245" width="26.7109375" style="8" customWidth="1"/>
    <col min="10246" max="10246" width="11.28515625" style="8" customWidth="1"/>
    <col min="10247" max="10247" width="12.5703125" style="8" customWidth="1"/>
    <col min="10248" max="10248" width="4.85546875" style="8" customWidth="1"/>
    <col min="10249" max="10496" width="9.140625" style="8"/>
    <col min="10497" max="10497" width="22" style="8" customWidth="1"/>
    <col min="10498" max="10498" width="10.5703125" style="8" customWidth="1"/>
    <col min="10499" max="10499" width="13.5703125" style="8" customWidth="1"/>
    <col min="10500" max="10500" width="3" style="8" customWidth="1"/>
    <col min="10501" max="10501" width="26.7109375" style="8" customWidth="1"/>
    <col min="10502" max="10502" width="11.28515625" style="8" customWidth="1"/>
    <col min="10503" max="10503" width="12.5703125" style="8" customWidth="1"/>
    <col min="10504" max="10504" width="4.85546875" style="8" customWidth="1"/>
    <col min="10505" max="10752" width="9.140625" style="8"/>
    <col min="10753" max="10753" width="22" style="8" customWidth="1"/>
    <col min="10754" max="10754" width="10.5703125" style="8" customWidth="1"/>
    <col min="10755" max="10755" width="13.5703125" style="8" customWidth="1"/>
    <col min="10756" max="10756" width="3" style="8" customWidth="1"/>
    <col min="10757" max="10757" width="26.7109375" style="8" customWidth="1"/>
    <col min="10758" max="10758" width="11.28515625" style="8" customWidth="1"/>
    <col min="10759" max="10759" width="12.5703125" style="8" customWidth="1"/>
    <col min="10760" max="10760" width="4.85546875" style="8" customWidth="1"/>
    <col min="10761" max="11008" width="9.140625" style="8"/>
    <col min="11009" max="11009" width="22" style="8" customWidth="1"/>
    <col min="11010" max="11010" width="10.5703125" style="8" customWidth="1"/>
    <col min="11011" max="11011" width="13.5703125" style="8" customWidth="1"/>
    <col min="11012" max="11012" width="3" style="8" customWidth="1"/>
    <col min="11013" max="11013" width="26.7109375" style="8" customWidth="1"/>
    <col min="11014" max="11014" width="11.28515625" style="8" customWidth="1"/>
    <col min="11015" max="11015" width="12.5703125" style="8" customWidth="1"/>
    <col min="11016" max="11016" width="4.85546875" style="8" customWidth="1"/>
    <col min="11017" max="11264" width="9.140625" style="8"/>
    <col min="11265" max="11265" width="22" style="8" customWidth="1"/>
    <col min="11266" max="11266" width="10.5703125" style="8" customWidth="1"/>
    <col min="11267" max="11267" width="13.5703125" style="8" customWidth="1"/>
    <col min="11268" max="11268" width="3" style="8" customWidth="1"/>
    <col min="11269" max="11269" width="26.7109375" style="8" customWidth="1"/>
    <col min="11270" max="11270" width="11.28515625" style="8" customWidth="1"/>
    <col min="11271" max="11271" width="12.5703125" style="8" customWidth="1"/>
    <col min="11272" max="11272" width="4.85546875" style="8" customWidth="1"/>
    <col min="11273" max="11520" width="9.140625" style="8"/>
    <col min="11521" max="11521" width="22" style="8" customWidth="1"/>
    <col min="11522" max="11522" width="10.5703125" style="8" customWidth="1"/>
    <col min="11523" max="11523" width="13.5703125" style="8" customWidth="1"/>
    <col min="11524" max="11524" width="3" style="8" customWidth="1"/>
    <col min="11525" max="11525" width="26.7109375" style="8" customWidth="1"/>
    <col min="11526" max="11526" width="11.28515625" style="8" customWidth="1"/>
    <col min="11527" max="11527" width="12.5703125" style="8" customWidth="1"/>
    <col min="11528" max="11528" width="4.85546875" style="8" customWidth="1"/>
    <col min="11529" max="11776" width="9.140625" style="8"/>
    <col min="11777" max="11777" width="22" style="8" customWidth="1"/>
    <col min="11778" max="11778" width="10.5703125" style="8" customWidth="1"/>
    <col min="11779" max="11779" width="13.5703125" style="8" customWidth="1"/>
    <col min="11780" max="11780" width="3" style="8" customWidth="1"/>
    <col min="11781" max="11781" width="26.7109375" style="8" customWidth="1"/>
    <col min="11782" max="11782" width="11.28515625" style="8" customWidth="1"/>
    <col min="11783" max="11783" width="12.5703125" style="8" customWidth="1"/>
    <col min="11784" max="11784" width="4.85546875" style="8" customWidth="1"/>
    <col min="11785" max="12032" width="9.140625" style="8"/>
    <col min="12033" max="12033" width="22" style="8" customWidth="1"/>
    <col min="12034" max="12034" width="10.5703125" style="8" customWidth="1"/>
    <col min="12035" max="12035" width="13.5703125" style="8" customWidth="1"/>
    <col min="12036" max="12036" width="3" style="8" customWidth="1"/>
    <col min="12037" max="12037" width="26.7109375" style="8" customWidth="1"/>
    <col min="12038" max="12038" width="11.28515625" style="8" customWidth="1"/>
    <col min="12039" max="12039" width="12.5703125" style="8" customWidth="1"/>
    <col min="12040" max="12040" width="4.85546875" style="8" customWidth="1"/>
    <col min="12041" max="12288" width="9.140625" style="8"/>
    <col min="12289" max="12289" width="22" style="8" customWidth="1"/>
    <col min="12290" max="12290" width="10.5703125" style="8" customWidth="1"/>
    <col min="12291" max="12291" width="13.5703125" style="8" customWidth="1"/>
    <col min="12292" max="12292" width="3" style="8" customWidth="1"/>
    <col min="12293" max="12293" width="26.7109375" style="8" customWidth="1"/>
    <col min="12294" max="12294" width="11.28515625" style="8" customWidth="1"/>
    <col min="12295" max="12295" width="12.5703125" style="8" customWidth="1"/>
    <col min="12296" max="12296" width="4.85546875" style="8" customWidth="1"/>
    <col min="12297" max="12544" width="9.140625" style="8"/>
    <col min="12545" max="12545" width="22" style="8" customWidth="1"/>
    <col min="12546" max="12546" width="10.5703125" style="8" customWidth="1"/>
    <col min="12547" max="12547" width="13.5703125" style="8" customWidth="1"/>
    <col min="12548" max="12548" width="3" style="8" customWidth="1"/>
    <col min="12549" max="12549" width="26.7109375" style="8" customWidth="1"/>
    <col min="12550" max="12550" width="11.28515625" style="8" customWidth="1"/>
    <col min="12551" max="12551" width="12.5703125" style="8" customWidth="1"/>
    <col min="12552" max="12552" width="4.85546875" style="8" customWidth="1"/>
    <col min="12553" max="12800" width="9.140625" style="8"/>
    <col min="12801" max="12801" width="22" style="8" customWidth="1"/>
    <col min="12802" max="12802" width="10.5703125" style="8" customWidth="1"/>
    <col min="12803" max="12803" width="13.5703125" style="8" customWidth="1"/>
    <col min="12804" max="12804" width="3" style="8" customWidth="1"/>
    <col min="12805" max="12805" width="26.7109375" style="8" customWidth="1"/>
    <col min="12806" max="12806" width="11.28515625" style="8" customWidth="1"/>
    <col min="12807" max="12807" width="12.5703125" style="8" customWidth="1"/>
    <col min="12808" max="12808" width="4.85546875" style="8" customWidth="1"/>
    <col min="12809" max="13056" width="9.140625" style="8"/>
    <col min="13057" max="13057" width="22" style="8" customWidth="1"/>
    <col min="13058" max="13058" width="10.5703125" style="8" customWidth="1"/>
    <col min="13059" max="13059" width="13.5703125" style="8" customWidth="1"/>
    <col min="13060" max="13060" width="3" style="8" customWidth="1"/>
    <col min="13061" max="13061" width="26.7109375" style="8" customWidth="1"/>
    <col min="13062" max="13062" width="11.28515625" style="8" customWidth="1"/>
    <col min="13063" max="13063" width="12.5703125" style="8" customWidth="1"/>
    <col min="13064" max="13064" width="4.85546875" style="8" customWidth="1"/>
    <col min="13065" max="13312" width="9.140625" style="8"/>
    <col min="13313" max="13313" width="22" style="8" customWidth="1"/>
    <col min="13314" max="13314" width="10.5703125" style="8" customWidth="1"/>
    <col min="13315" max="13315" width="13.5703125" style="8" customWidth="1"/>
    <col min="13316" max="13316" width="3" style="8" customWidth="1"/>
    <col min="13317" max="13317" width="26.7109375" style="8" customWidth="1"/>
    <col min="13318" max="13318" width="11.28515625" style="8" customWidth="1"/>
    <col min="13319" max="13319" width="12.5703125" style="8" customWidth="1"/>
    <col min="13320" max="13320" width="4.85546875" style="8" customWidth="1"/>
    <col min="13321" max="13568" width="9.140625" style="8"/>
    <col min="13569" max="13569" width="22" style="8" customWidth="1"/>
    <col min="13570" max="13570" width="10.5703125" style="8" customWidth="1"/>
    <col min="13571" max="13571" width="13.5703125" style="8" customWidth="1"/>
    <col min="13572" max="13572" width="3" style="8" customWidth="1"/>
    <col min="13573" max="13573" width="26.7109375" style="8" customWidth="1"/>
    <col min="13574" max="13574" width="11.28515625" style="8" customWidth="1"/>
    <col min="13575" max="13575" width="12.5703125" style="8" customWidth="1"/>
    <col min="13576" max="13576" width="4.85546875" style="8" customWidth="1"/>
    <col min="13577" max="13824" width="9.140625" style="8"/>
    <col min="13825" max="13825" width="22" style="8" customWidth="1"/>
    <col min="13826" max="13826" width="10.5703125" style="8" customWidth="1"/>
    <col min="13827" max="13827" width="13.5703125" style="8" customWidth="1"/>
    <col min="13828" max="13828" width="3" style="8" customWidth="1"/>
    <col min="13829" max="13829" width="26.7109375" style="8" customWidth="1"/>
    <col min="13830" max="13830" width="11.28515625" style="8" customWidth="1"/>
    <col min="13831" max="13831" width="12.5703125" style="8" customWidth="1"/>
    <col min="13832" max="13832" width="4.85546875" style="8" customWidth="1"/>
    <col min="13833" max="14080" width="9.140625" style="8"/>
    <col min="14081" max="14081" width="22" style="8" customWidth="1"/>
    <col min="14082" max="14082" width="10.5703125" style="8" customWidth="1"/>
    <col min="14083" max="14083" width="13.5703125" style="8" customWidth="1"/>
    <col min="14084" max="14084" width="3" style="8" customWidth="1"/>
    <col min="14085" max="14085" width="26.7109375" style="8" customWidth="1"/>
    <col min="14086" max="14086" width="11.28515625" style="8" customWidth="1"/>
    <col min="14087" max="14087" width="12.5703125" style="8" customWidth="1"/>
    <col min="14088" max="14088" width="4.85546875" style="8" customWidth="1"/>
    <col min="14089" max="14336" width="9.140625" style="8"/>
    <col min="14337" max="14337" width="22" style="8" customWidth="1"/>
    <col min="14338" max="14338" width="10.5703125" style="8" customWidth="1"/>
    <col min="14339" max="14339" width="13.5703125" style="8" customWidth="1"/>
    <col min="14340" max="14340" width="3" style="8" customWidth="1"/>
    <col min="14341" max="14341" width="26.7109375" style="8" customWidth="1"/>
    <col min="14342" max="14342" width="11.28515625" style="8" customWidth="1"/>
    <col min="14343" max="14343" width="12.5703125" style="8" customWidth="1"/>
    <col min="14344" max="14344" width="4.85546875" style="8" customWidth="1"/>
    <col min="14345" max="14592" width="9.140625" style="8"/>
    <col min="14593" max="14593" width="22" style="8" customWidth="1"/>
    <col min="14594" max="14594" width="10.5703125" style="8" customWidth="1"/>
    <col min="14595" max="14595" width="13.5703125" style="8" customWidth="1"/>
    <col min="14596" max="14596" width="3" style="8" customWidth="1"/>
    <col min="14597" max="14597" width="26.7109375" style="8" customWidth="1"/>
    <col min="14598" max="14598" width="11.28515625" style="8" customWidth="1"/>
    <col min="14599" max="14599" width="12.5703125" style="8" customWidth="1"/>
    <col min="14600" max="14600" width="4.85546875" style="8" customWidth="1"/>
    <col min="14601" max="14848" width="9.140625" style="8"/>
    <col min="14849" max="14849" width="22" style="8" customWidth="1"/>
    <col min="14850" max="14850" width="10.5703125" style="8" customWidth="1"/>
    <col min="14851" max="14851" width="13.5703125" style="8" customWidth="1"/>
    <col min="14852" max="14852" width="3" style="8" customWidth="1"/>
    <col min="14853" max="14853" width="26.7109375" style="8" customWidth="1"/>
    <col min="14854" max="14854" width="11.28515625" style="8" customWidth="1"/>
    <col min="14855" max="14855" width="12.5703125" style="8" customWidth="1"/>
    <col min="14856" max="14856" width="4.85546875" style="8" customWidth="1"/>
    <col min="14857" max="15104" width="9.140625" style="8"/>
    <col min="15105" max="15105" width="22" style="8" customWidth="1"/>
    <col min="15106" max="15106" width="10.5703125" style="8" customWidth="1"/>
    <col min="15107" max="15107" width="13.5703125" style="8" customWidth="1"/>
    <col min="15108" max="15108" width="3" style="8" customWidth="1"/>
    <col min="15109" max="15109" width="26.7109375" style="8" customWidth="1"/>
    <col min="15110" max="15110" width="11.28515625" style="8" customWidth="1"/>
    <col min="15111" max="15111" width="12.5703125" style="8" customWidth="1"/>
    <col min="15112" max="15112" width="4.85546875" style="8" customWidth="1"/>
    <col min="15113" max="15360" width="9.140625" style="8"/>
    <col min="15361" max="15361" width="22" style="8" customWidth="1"/>
    <col min="15362" max="15362" width="10.5703125" style="8" customWidth="1"/>
    <col min="15363" max="15363" width="13.5703125" style="8" customWidth="1"/>
    <col min="15364" max="15364" width="3" style="8" customWidth="1"/>
    <col min="15365" max="15365" width="26.7109375" style="8" customWidth="1"/>
    <col min="15366" max="15366" width="11.28515625" style="8" customWidth="1"/>
    <col min="15367" max="15367" width="12.5703125" style="8" customWidth="1"/>
    <col min="15368" max="15368" width="4.85546875" style="8" customWidth="1"/>
    <col min="15369" max="15616" width="9.140625" style="8"/>
    <col min="15617" max="15617" width="22" style="8" customWidth="1"/>
    <col min="15618" max="15618" width="10.5703125" style="8" customWidth="1"/>
    <col min="15619" max="15619" width="13.5703125" style="8" customWidth="1"/>
    <col min="15620" max="15620" width="3" style="8" customWidth="1"/>
    <col min="15621" max="15621" width="26.7109375" style="8" customWidth="1"/>
    <col min="15622" max="15622" width="11.28515625" style="8" customWidth="1"/>
    <col min="15623" max="15623" width="12.5703125" style="8" customWidth="1"/>
    <col min="15624" max="15624" width="4.85546875" style="8" customWidth="1"/>
    <col min="15625" max="15872" width="9.140625" style="8"/>
    <col min="15873" max="15873" width="22" style="8" customWidth="1"/>
    <col min="15874" max="15874" width="10.5703125" style="8" customWidth="1"/>
    <col min="15875" max="15875" width="13.5703125" style="8" customWidth="1"/>
    <col min="15876" max="15876" width="3" style="8" customWidth="1"/>
    <col min="15877" max="15877" width="26.7109375" style="8" customWidth="1"/>
    <col min="15878" max="15878" width="11.28515625" style="8" customWidth="1"/>
    <col min="15879" max="15879" width="12.5703125" style="8" customWidth="1"/>
    <col min="15880" max="15880" width="4.85546875" style="8" customWidth="1"/>
    <col min="15881" max="16128" width="9.140625" style="8"/>
    <col min="16129" max="16129" width="22" style="8" customWidth="1"/>
    <col min="16130" max="16130" width="10.5703125" style="8" customWidth="1"/>
    <col min="16131" max="16131" width="13.5703125" style="8" customWidth="1"/>
    <col min="16132" max="16132" width="3" style="8" customWidth="1"/>
    <col min="16133" max="16133" width="26.7109375" style="8" customWidth="1"/>
    <col min="16134" max="16134" width="11.28515625" style="8" customWidth="1"/>
    <col min="16135" max="16135" width="12.5703125" style="8" customWidth="1"/>
    <col min="16136" max="16136" width="4.85546875" style="8" customWidth="1"/>
    <col min="16137" max="16384" width="9.140625" style="8"/>
  </cols>
  <sheetData>
    <row r="1" spans="1:11" ht="24.75" customHeight="1">
      <c r="A1" s="7" t="s">
        <v>31</v>
      </c>
      <c r="B1" s="7"/>
      <c r="C1" s="7"/>
      <c r="D1" s="7"/>
      <c r="E1" s="7"/>
      <c r="F1" s="7"/>
      <c r="G1" s="7"/>
    </row>
    <row r="2" spans="1:11" ht="25.15" customHeight="1">
      <c r="A2" s="9" t="s">
        <v>32</v>
      </c>
      <c r="B2" s="9"/>
      <c r="C2" s="9"/>
      <c r="D2" s="9"/>
      <c r="E2" s="9"/>
      <c r="F2" s="9"/>
      <c r="G2" s="9"/>
    </row>
    <row r="3" spans="1:11" ht="16.899999999999999" customHeight="1">
      <c r="A3" s="10" t="s">
        <v>33</v>
      </c>
      <c r="B3" s="10"/>
      <c r="C3" s="10"/>
      <c r="D3" s="10"/>
      <c r="E3" s="10"/>
      <c r="F3" s="10"/>
      <c r="G3" s="10"/>
    </row>
    <row r="4" spans="1:11" ht="19.149999999999999" customHeight="1">
      <c r="A4" s="11"/>
      <c r="B4" s="12"/>
      <c r="C4" s="12"/>
      <c r="D4" s="12"/>
      <c r="E4" s="12"/>
      <c r="F4" s="12"/>
      <c r="G4" s="12"/>
    </row>
    <row r="5" spans="1:11" s="13" customFormat="1" ht="35.25" customHeight="1">
      <c r="B5" s="14" t="s">
        <v>34</v>
      </c>
      <c r="C5" s="15" t="s">
        <v>35</v>
      </c>
      <c r="D5" s="16"/>
      <c r="E5" s="17"/>
      <c r="F5" s="14" t="s">
        <v>34</v>
      </c>
      <c r="G5" s="15" t="s">
        <v>35</v>
      </c>
      <c r="K5" s="18" t="s">
        <v>36</v>
      </c>
    </row>
    <row r="6" spans="1:11" ht="18" customHeight="1">
      <c r="A6" s="19" t="s">
        <v>37</v>
      </c>
      <c r="E6" s="20" t="s">
        <v>38</v>
      </c>
    </row>
    <row r="7" spans="1:11" ht="18" customHeight="1">
      <c r="A7" s="8" t="s">
        <v>39</v>
      </c>
      <c r="C7" s="18">
        <v>8413</v>
      </c>
      <c r="E7" s="18" t="s">
        <v>40</v>
      </c>
      <c r="F7" s="18">
        <f>143.58+36</f>
        <v>179.58</v>
      </c>
      <c r="G7" s="21">
        <f>1916.97+(143.78+35.8)+143.58+36</f>
        <v>2276.13</v>
      </c>
      <c r="H7" s="22"/>
      <c r="I7" s="22"/>
      <c r="J7" s="23"/>
      <c r="K7" s="22"/>
    </row>
    <row r="8" spans="1:11" ht="18" customHeight="1">
      <c r="A8" s="8" t="s">
        <v>41</v>
      </c>
      <c r="E8" s="18" t="s">
        <v>42</v>
      </c>
      <c r="G8" s="21">
        <f>153.82+21.15</f>
        <v>174.97</v>
      </c>
      <c r="H8" s="22"/>
      <c r="I8" s="22"/>
      <c r="J8" s="23"/>
      <c r="K8" s="22"/>
    </row>
    <row r="9" spans="1:11" ht="18" customHeight="1">
      <c r="A9" s="8" t="s">
        <v>43</v>
      </c>
      <c r="E9" s="18" t="s">
        <v>44</v>
      </c>
      <c r="F9" s="18">
        <v>277.92</v>
      </c>
      <c r="G9" s="21">
        <f>3045.6+277.92+277.92</f>
        <v>3601.44</v>
      </c>
      <c r="H9" s="22"/>
      <c r="I9" s="22"/>
      <c r="J9" s="23"/>
      <c r="K9" s="22"/>
    </row>
    <row r="10" spans="1:11" ht="18" customHeight="1">
      <c r="A10" s="8" t="s">
        <v>45</v>
      </c>
      <c r="E10" s="18" t="s">
        <v>46</v>
      </c>
      <c r="G10" s="21">
        <v>921.92</v>
      </c>
      <c r="H10" s="22"/>
      <c r="I10" s="22"/>
      <c r="J10" s="23"/>
      <c r="K10" s="22"/>
    </row>
    <row r="11" spans="1:11" ht="18" customHeight="1">
      <c r="A11" s="8" t="s">
        <v>47</v>
      </c>
      <c r="C11" s="18">
        <v>662.78</v>
      </c>
      <c r="E11" s="18" t="s">
        <v>48</v>
      </c>
      <c r="G11" s="21">
        <f>74.7+10.5</f>
        <v>85.2</v>
      </c>
      <c r="H11" s="22"/>
      <c r="I11" s="22"/>
      <c r="J11" s="23"/>
      <c r="K11" s="22"/>
    </row>
    <row r="12" spans="1:11" ht="18" customHeight="1">
      <c r="A12" s="8" t="s">
        <v>49</v>
      </c>
      <c r="C12" s="18">
        <v>104.92</v>
      </c>
      <c r="E12" s="18" t="s">
        <v>50</v>
      </c>
      <c r="G12" s="21">
        <v>210</v>
      </c>
      <c r="H12" s="22"/>
      <c r="I12" s="22"/>
      <c r="J12" s="23"/>
      <c r="K12" s="22"/>
    </row>
    <row r="13" spans="1:11" ht="18" customHeight="1">
      <c r="A13" s="8" t="s">
        <v>51</v>
      </c>
      <c r="B13" s="18">
        <v>15.3</v>
      </c>
      <c r="C13" s="18">
        <f>363.07+14.7+15.3</f>
        <v>393.07</v>
      </c>
      <c r="E13" s="18" t="s">
        <v>52</v>
      </c>
      <c r="G13" s="21">
        <v>403.75</v>
      </c>
      <c r="H13" s="23"/>
      <c r="I13" s="22"/>
      <c r="J13" s="23"/>
      <c r="K13" s="18" t="s">
        <v>53</v>
      </c>
    </row>
    <row r="14" spans="1:11" ht="18" customHeight="1">
      <c r="A14" s="8" t="s">
        <v>54</v>
      </c>
      <c r="C14" s="18">
        <v>650</v>
      </c>
      <c r="E14" s="18" t="s">
        <v>55</v>
      </c>
      <c r="G14" s="21">
        <v>275</v>
      </c>
      <c r="H14" s="22"/>
      <c r="I14" s="22"/>
      <c r="J14" s="23"/>
      <c r="K14" s="22"/>
    </row>
    <row r="15" spans="1:11" ht="18" customHeight="1">
      <c r="A15" s="8" t="s">
        <v>46</v>
      </c>
      <c r="C15" s="18">
        <f>1018.27+16.28</f>
        <v>1034.55</v>
      </c>
      <c r="E15" s="18" t="s">
        <v>56</v>
      </c>
      <c r="G15" s="21">
        <v>117</v>
      </c>
      <c r="H15" s="22"/>
      <c r="I15" s="22"/>
      <c r="J15" s="23"/>
      <c r="K15" s="22"/>
    </row>
    <row r="16" spans="1:11" ht="18" customHeight="1">
      <c r="A16" s="8" t="s">
        <v>57</v>
      </c>
      <c r="E16" s="18" t="s">
        <v>58</v>
      </c>
      <c r="F16" s="18">
        <v>55.58</v>
      </c>
      <c r="G16" s="21">
        <v>834.6</v>
      </c>
      <c r="H16" s="22"/>
      <c r="I16" s="22"/>
      <c r="J16" s="23"/>
      <c r="K16" s="22"/>
    </row>
    <row r="17" spans="1:13" ht="18" customHeight="1">
      <c r="A17" s="8" t="s">
        <v>44</v>
      </c>
      <c r="C17" s="18">
        <f>381+75</f>
        <v>456</v>
      </c>
      <c r="E17" s="18" t="s">
        <v>59</v>
      </c>
      <c r="G17" s="21">
        <v>116.4</v>
      </c>
      <c r="H17" s="22"/>
      <c r="I17" s="22"/>
      <c r="J17" s="23"/>
      <c r="K17" s="22"/>
    </row>
    <row r="18" spans="1:13" ht="18" customHeight="1">
      <c r="E18" s="18" t="s">
        <v>60</v>
      </c>
      <c r="G18" s="21">
        <v>360</v>
      </c>
      <c r="H18" s="22"/>
      <c r="I18" s="22"/>
      <c r="J18" s="23"/>
      <c r="K18" s="22"/>
      <c r="L18" s="8">
        <v>985.44</v>
      </c>
    </row>
    <row r="19" spans="1:13" ht="18" customHeight="1" thickBot="1">
      <c r="A19" s="24" t="s">
        <v>30</v>
      </c>
      <c r="B19" s="25">
        <f>SUM(B7:B18)</f>
        <v>15.3</v>
      </c>
      <c r="C19" s="25">
        <f>SUM(C7:C17)</f>
        <v>11714.32</v>
      </c>
      <c r="D19" s="26"/>
      <c r="E19" s="27" t="s">
        <v>30</v>
      </c>
      <c r="F19" s="25">
        <f>SUM(F7:F18)</f>
        <v>513.08000000000004</v>
      </c>
      <c r="G19" s="25">
        <f>SUM(G7:G18)</f>
        <v>9376.41</v>
      </c>
      <c r="H19" s="22"/>
      <c r="I19" s="22"/>
      <c r="J19" s="23"/>
      <c r="K19" s="23"/>
      <c r="L19" s="8">
        <v>0.12</v>
      </c>
      <c r="M19" s="28">
        <v>42892</v>
      </c>
    </row>
    <row r="20" spans="1:13" ht="18" customHeight="1" thickTop="1">
      <c r="H20" s="22"/>
      <c r="I20" s="22"/>
      <c r="J20" s="22"/>
      <c r="K20" s="22"/>
      <c r="L20" s="8">
        <v>0.12</v>
      </c>
      <c r="M20" s="28">
        <v>42983</v>
      </c>
    </row>
    <row r="21" spans="1:13" ht="18" customHeight="1">
      <c r="A21" s="24" t="s">
        <v>61</v>
      </c>
      <c r="B21" s="18" t="s">
        <v>62</v>
      </c>
      <c r="E21" s="27" t="s">
        <v>63</v>
      </c>
      <c r="F21" s="18" t="str">
        <f>B21</f>
        <v>AT 27.2.17</v>
      </c>
      <c r="L21" s="8">
        <v>0.12</v>
      </c>
      <c r="M21" s="28">
        <v>43074</v>
      </c>
    </row>
    <row r="22" spans="1:13" ht="18" customHeight="1">
      <c r="A22" s="8" t="s">
        <v>64</v>
      </c>
      <c r="B22" s="18">
        <v>6060.32</v>
      </c>
      <c r="E22" s="18" t="s">
        <v>65</v>
      </c>
      <c r="F22" s="18">
        <v>5562.54</v>
      </c>
      <c r="L22" s="8">
        <f>SUM(L18:L21)</f>
        <v>985.80000000000007</v>
      </c>
    </row>
    <row r="23" spans="1:13" ht="18" customHeight="1">
      <c r="A23" s="8" t="s">
        <v>37</v>
      </c>
      <c r="B23" s="18">
        <f>B19</f>
        <v>15.3</v>
      </c>
    </row>
    <row r="24" spans="1:13" ht="18" customHeight="1">
      <c r="A24" s="8" t="s">
        <v>38</v>
      </c>
      <c r="B24" s="18">
        <f>-F19</f>
        <v>-513.08000000000004</v>
      </c>
    </row>
    <row r="25" spans="1:13" ht="18" customHeight="1" thickBot="1">
      <c r="B25" s="29">
        <f>SUM(B22:B24)</f>
        <v>5562.54</v>
      </c>
      <c r="F25" s="30">
        <f>SUM(F22:F24)</f>
        <v>5562.54</v>
      </c>
    </row>
    <row r="26" spans="1:13" ht="18" customHeight="1" thickTop="1">
      <c r="E26" s="18" t="s">
        <v>66</v>
      </c>
    </row>
    <row r="27" spans="1:13" ht="18" customHeight="1">
      <c r="E27" s="31"/>
      <c r="F27" s="26"/>
    </row>
    <row r="28" spans="1:13" ht="18" customHeight="1">
      <c r="E28" s="32"/>
      <c r="F28" s="26"/>
    </row>
    <row r="29" spans="1:13" ht="18" customHeight="1">
      <c r="E29" s="32"/>
      <c r="F29" s="26"/>
    </row>
    <row r="30" spans="1:13" ht="18" customHeight="1" thickBot="1">
      <c r="A30" s="8" t="s">
        <v>67</v>
      </c>
      <c r="B30" s="29">
        <f>SUM(B25)</f>
        <v>5562.54</v>
      </c>
      <c r="E30" s="18" t="s">
        <v>67</v>
      </c>
      <c r="F30" s="29">
        <f>SUM(F25-F27-F28-F29)</f>
        <v>5562.54</v>
      </c>
      <c r="H30" s="33"/>
    </row>
    <row r="31" spans="1:13" ht="18" customHeight="1" thickTop="1" thickBot="1">
      <c r="B31" s="34"/>
      <c r="F31" s="34"/>
    </row>
    <row r="32" spans="1:13" ht="4.9000000000000004" customHeight="1">
      <c r="A32" s="35"/>
      <c r="B32" s="36"/>
      <c r="C32" s="36"/>
      <c r="D32" s="36"/>
      <c r="E32" s="36"/>
      <c r="F32" s="36"/>
      <c r="G32" s="36"/>
    </row>
    <row r="33" spans="1:7" ht="25.9" customHeight="1">
      <c r="A33" s="37" t="s">
        <v>68</v>
      </c>
      <c r="B33" s="37"/>
      <c r="C33" s="37"/>
      <c r="D33" s="37"/>
      <c r="E33" s="37"/>
      <c r="F33" s="37"/>
      <c r="G33" s="37"/>
    </row>
    <row r="34" spans="1:7" ht="18" customHeight="1">
      <c r="A34" s="38"/>
      <c r="B34" s="38"/>
      <c r="C34" s="38"/>
      <c r="D34" s="38"/>
      <c r="E34" s="38"/>
      <c r="F34" s="38"/>
      <c r="G34" s="38"/>
    </row>
    <row r="35" spans="1:7" ht="18" customHeight="1">
      <c r="A35" s="19" t="s">
        <v>37</v>
      </c>
      <c r="E35" s="20" t="s">
        <v>38</v>
      </c>
    </row>
    <row r="36" spans="1:7" ht="18" customHeight="1">
      <c r="A36" s="39" t="s">
        <v>69</v>
      </c>
      <c r="B36" s="18">
        <v>0.12</v>
      </c>
      <c r="C36" s="18">
        <v>0.48</v>
      </c>
      <c r="G36" s="18">
        <v>0</v>
      </c>
    </row>
    <row r="37" spans="1:7" ht="18" customHeight="1" thickBot="1">
      <c r="A37" s="19" t="s">
        <v>30</v>
      </c>
      <c r="B37" s="25">
        <f>SUM(B36)</f>
        <v>0.12</v>
      </c>
      <c r="C37" s="25">
        <f>SUM(C36)</f>
        <v>0.48</v>
      </c>
      <c r="E37" s="20" t="s">
        <v>30</v>
      </c>
      <c r="F37" s="25">
        <f>SUM(F36)</f>
        <v>0</v>
      </c>
      <c r="G37" s="25">
        <f>SUM(G36)</f>
        <v>0</v>
      </c>
    </row>
    <row r="38" spans="1:7" ht="18" customHeight="1" thickTop="1"/>
    <row r="39" spans="1:7" ht="18" customHeight="1">
      <c r="A39" s="19" t="s">
        <v>61</v>
      </c>
      <c r="B39" s="40" t="str">
        <f>A3</f>
        <v>AS AT 31.3.17</v>
      </c>
      <c r="E39" s="20" t="s">
        <v>63</v>
      </c>
      <c r="F39" s="18" t="str">
        <f>B39</f>
        <v>AS AT 31.3.17</v>
      </c>
    </row>
    <row r="40" spans="1:7" ht="18" customHeight="1">
      <c r="A40" s="8" t="s">
        <v>70</v>
      </c>
      <c r="B40" s="18">
        <v>985.8</v>
      </c>
      <c r="E40" s="18" t="s">
        <v>65</v>
      </c>
      <c r="F40" s="18">
        <v>985.92</v>
      </c>
    </row>
    <row r="41" spans="1:7" ht="18" customHeight="1">
      <c r="A41" s="8" t="s">
        <v>37</v>
      </c>
      <c r="B41" s="18">
        <f>B37</f>
        <v>0.12</v>
      </c>
    </row>
    <row r="42" spans="1:7" ht="18" customHeight="1">
      <c r="A42" s="8" t="s">
        <v>38</v>
      </c>
      <c r="B42" s="18">
        <f>-F37</f>
        <v>0</v>
      </c>
    </row>
    <row r="43" spans="1:7" ht="18" customHeight="1" thickBot="1">
      <c r="A43" s="19" t="s">
        <v>67</v>
      </c>
      <c r="B43" s="29">
        <f>B40+B41+B42</f>
        <v>985.92</v>
      </c>
      <c r="F43" s="29">
        <f>F40</f>
        <v>985.92</v>
      </c>
    </row>
    <row r="44" spans="1:7" ht="18" customHeight="1" thickTop="1"/>
    <row r="45" spans="1:7" ht="18" customHeight="1"/>
  </sheetData>
  <mergeCells count="4">
    <mergeCell ref="A1:G1"/>
    <mergeCell ref="A2:G2"/>
    <mergeCell ref="A3:G3"/>
    <mergeCell ref="A33:G33"/>
  </mergeCells>
  <pageMargins left="0.196850393700787" right="0.15748031496063" top="9.0551180999999994E-2" bottom="0.5" header="0.511811023622047" footer="0.511811023622047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YE (draft)</vt:lpstr>
      <vt:lpstr>Sheet1!Print_Area</vt:lpstr>
      <vt:lpstr>'YE (draft)'!Print_Area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Dickson</dc:creator>
  <cp:lastModifiedBy>Claudia Dickson</cp:lastModifiedBy>
  <dcterms:created xsi:type="dcterms:W3CDTF">2018-04-22T15:52:36Z</dcterms:created>
  <dcterms:modified xsi:type="dcterms:W3CDTF">2018-04-22T15:53:21Z</dcterms:modified>
</cp:coreProperties>
</file>